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Area" localSheetId="0">Table1!$A$1:$H$47</definedName>
  </definedNames>
  <calcPr calcId="145621"/>
</workbook>
</file>

<file path=xl/calcChain.xml><?xml version="1.0" encoding="utf-8"?>
<calcChain xmlns="http://schemas.openxmlformats.org/spreadsheetml/2006/main">
  <c r="G26" i="1" l="1"/>
  <c r="H28" i="1"/>
  <c r="H26" i="1" s="1"/>
  <c r="G33" i="1" l="1"/>
  <c r="G31" i="1" l="1"/>
  <c r="G7" i="1" l="1"/>
  <c r="G37" i="1" l="1"/>
  <c r="F31" i="1"/>
  <c r="G34" i="1"/>
  <c r="F34" i="1"/>
  <c r="H36" i="1"/>
  <c r="H34" i="1" l="1"/>
  <c r="H11" i="1" l="1"/>
  <c r="G32" i="1" l="1"/>
  <c r="G42" i="1"/>
  <c r="H42" i="1"/>
  <c r="F42" i="1"/>
  <c r="H37" i="1" l="1"/>
  <c r="H22" i="1"/>
  <c r="H23" i="1"/>
  <c r="H20" i="1" s="1"/>
  <c r="F20" i="1"/>
  <c r="H17" i="1"/>
  <c r="F17" i="1"/>
  <c r="H19" i="1"/>
  <c r="H14" i="1"/>
  <c r="H16" i="1"/>
  <c r="F14" i="1"/>
  <c r="G8" i="1"/>
  <c r="F8" i="1"/>
  <c r="F7" i="1" l="1"/>
  <c r="H32" i="1"/>
  <c r="H46" i="1"/>
  <c r="H47" i="1"/>
  <c r="H40" i="1"/>
  <c r="H41" i="1"/>
  <c r="H43" i="1"/>
  <c r="G44" i="1"/>
  <c r="H44" i="1"/>
  <c r="H45" i="1"/>
  <c r="H38" i="1"/>
  <c r="H39" i="1"/>
  <c r="H33" i="1"/>
  <c r="H31" i="1" s="1"/>
  <c r="H29" i="1"/>
  <c r="H30" i="1"/>
  <c r="H27" i="1"/>
  <c r="H24" i="1"/>
  <c r="H25" i="1"/>
  <c r="H21" i="1"/>
  <c r="H18" i="1"/>
  <c r="H15" i="1"/>
  <c r="G6" i="1"/>
  <c r="H9" i="1"/>
  <c r="H10" i="1"/>
  <c r="H12" i="1"/>
  <c r="H13" i="1"/>
  <c r="H8" i="1" l="1"/>
  <c r="H7" i="1" s="1"/>
  <c r="H6" i="1" s="1"/>
  <c r="F33" i="1"/>
  <c r="F41" i="1" l="1"/>
  <c r="F26" i="1"/>
  <c r="F40" i="1" l="1"/>
  <c r="F46" i="1"/>
  <c r="F29" i="1"/>
  <c r="F24" i="1"/>
  <c r="F6" i="1" l="1"/>
</calcChain>
</file>

<file path=xl/sharedStrings.xml><?xml version="1.0" encoding="utf-8"?>
<sst xmlns="http://schemas.openxmlformats.org/spreadsheetml/2006/main" count="215" uniqueCount="77">
  <si>
    <t/>
  </si>
  <si>
    <t>Распределение бюджетных ассигнований на реализацию непрограммных средств на 2016 год</t>
  </si>
  <si>
    <t>рубли</t>
  </si>
  <si>
    <t>Наименование</t>
  </si>
  <si>
    <t>РЗ</t>
  </si>
  <si>
    <t>ПР</t>
  </si>
  <si>
    <t>ЦСР</t>
  </si>
  <si>
    <t>ВР</t>
  </si>
  <si>
    <t>ВСЕГО</t>
  </si>
  <si>
    <t>Непрограммные расходы</t>
  </si>
  <si>
    <t>01</t>
  </si>
  <si>
    <t>04</t>
  </si>
  <si>
    <t>99 0 00 00000</t>
  </si>
  <si>
    <t>Расходы на содержание органов местного самоуправления</t>
  </si>
  <si>
    <t>99 1 00 11410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</si>
  <si>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</si>
  <si>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</si>
  <si>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</si>
  <si>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</si>
  <si>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</si>
  <si>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</si>
  <si>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</si>
  <si>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</si>
  <si>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Глава муниципального образования</t>
  </si>
  <si>
    <t>02</t>
  </si>
  <si>
    <t>99 1 00 11600</t>
  </si>
  <si>
    <t>Депутаты представительного органа муниципального образования</t>
  </si>
  <si>
    <t>03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</si>
  <si>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</si>
  <si>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</si>
  <si>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Субвенция на осуществление первичного воинского учета на территориях, где отсутствуют военные комиссариаты (в части ГО, МП, ГП)</t>
  </si>
  <si>
    <t>99 5 00 51180</t>
  </si>
  <si>
    <t>Выполнение отдельных государственных полномочий по государственной регистрации актов гражданского состояния</t>
  </si>
  <si>
    <t>99 5 00 59300</t>
  </si>
  <si>
    <t>Резервный фонд местной администрации</t>
  </si>
  <si>
    <t>13</t>
  </si>
  <si>
    <t>99 5 00 71100</t>
  </si>
  <si>
    <t>Расходы по управлению муниицпальным имуществом и земельными ресурсами</t>
  </si>
  <si>
    <t>99 5 00 91002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</si>
  <si>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</si>
  <si>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</si>
  <si>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</si>
  <si>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</si>
  <si>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Субсидии на возмещение затрат или недополученных доходов организациям жилищно-коммунального хозяйства</t>
  </si>
  <si>
    <t>99 5 00 91010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</si>
  <si>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</si>
  <si>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</si>
  <si>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Осуществление расходных обязательств ОМСУ в части полномочий по решению вопросов местного значения, переданных  в соответствии с заключенным между органом местного самоуправления муниципального района и поселения соглашением</t>
  </si>
  <si>
    <t>14</t>
  </si>
  <si>
    <t>99 6 00 88510</t>
  </si>
  <si>
    <t>Иные межбюджетные трансферты</t>
  </si>
  <si>
    <t>540</t>
  </si>
  <si>
    <t>Условно утвержденные расходы</t>
  </si>
  <si>
    <t>99 9 00 00000</t>
  </si>
  <si>
    <t>Субвенция на отдельные государственные полномочия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</si>
  <si>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05</t>
  </si>
  <si>
    <t>Утвержденный бюджет на 2016 год</t>
  </si>
  <si>
    <t>Сумма уточнения</t>
  </si>
  <si>
    <t>Уточненный бюджет на 2016 год</t>
  </si>
  <si>
    <t>Иные межбюджетные трансферты за счет местного бюджета</t>
  </si>
  <si>
    <t>99 6 00 88520</t>
  </si>
  <si>
    <t>Прочая закупка товаров, работ и услуг в целях капитального ремонта государственого (муниципального) имущества</t>
  </si>
  <si>
    <t>98 5 00 91002</t>
  </si>
  <si>
    <t>243</t>
  </si>
  <si>
    <t xml:space="preserve"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
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</si>
  <si>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</si>
  <si>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100 1 00 11410</t>
  </si>
  <si>
    <t>Фонд оплаты труда государственных (муниципальных) органов</t>
  </si>
  <si>
    <t>100 5 00 51180</t>
  </si>
  <si>
    <t>995 00 51180</t>
  </si>
  <si>
    <t>99 6 00 88500</t>
  </si>
  <si>
    <t>Бюджетные инвестиции</t>
  </si>
  <si>
    <t xml:space="preserve">Бюджетные инвестиции в объекты государственной
собственности федеральным государственным учреждениям
</t>
  </si>
  <si>
    <t xml:space="preserve">Бюджетные инвестиции в объекты государственной собственности бюджетным учреждениям
в рамках государственного оборонного заказа
</t>
  </si>
  <si>
    <t>Приложение № 3
к решению ______________________________ 
№_____ от «____» _____________ 20__  года</t>
  </si>
  <si>
    <t>99 5 00 9100 5</t>
  </si>
  <si>
    <t>85 9 00 6336 0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</si>
</sst>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8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vertical="top" wrapText="1"/>
    </xf>
    <xf numFmtId="43" fontId="0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3" fontId="0" fillId="0" borderId="0" xfId="0" applyNumberFormat="1" applyFont="1" applyFill="1" applyAlignment="1">
      <alignment vertical="top" wrapText="1"/>
    </xf>
    <xf numFmtId="43" fontId="2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43" fontId="5" fillId="0" borderId="2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3" fontId="2" fillId="0" borderId="2" xfId="0" applyNumberFormat="1" applyFont="1" applyFill="1" applyBorder="1" applyAlignment="1">
      <alignment horizontal="right" vertical="center" wrapText="1"/>
    </xf>
    <xf numFmtId="43" fontId="2" fillId="0" borderId="2" xfId="0" applyNumberFormat="1" applyFont="1" applyFill="1" applyBorder="1" applyAlignment="1">
      <alignment horizontal="right" vertical="top" wrapText="1"/>
    </xf>
    <xf numFmtId="43" fontId="0" fillId="0" borderId="2" xfId="0" applyNumberFormat="1" applyFont="1" applyFill="1" applyBorder="1" applyAlignment="1">
      <alignment horizontal="right" vertical="top" wrapText="1"/>
    </xf>
    <xf numFmtId="43" fontId="4" fillId="0" borderId="2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27" zoomScaleNormal="100" zoomScaleSheetLayoutView="100" workbookViewId="0">
      <selection activeCell="F30" sqref="F30"/>
    </sheetView>
  </sheetViews>
  <sheetFormatPr defaultRowHeight="12.75" x14ac:dyDescent="0.2"/>
  <cols>
    <col min="1" max="1" width="59.83203125" customWidth="1"/>
    <col min="2" max="2" width="6.1640625" customWidth="1"/>
    <col min="3" max="3" width="6" customWidth="1"/>
    <col min="4" max="4" width="16.5" customWidth="1"/>
    <col min="5" max="5" width="6.6640625" customWidth="1"/>
    <col min="6" max="6" width="21" style="32" customWidth="1"/>
    <col min="7" max="7" width="15.6640625" style="32" customWidth="1"/>
    <col min="8" max="8" width="16.5" customWidth="1"/>
  </cols>
  <sheetData>
    <row r="1" spans="1:8" x14ac:dyDescent="0.2">
      <c r="A1" t="s">
        <v>0</v>
      </c>
    </row>
    <row r="2" spans="1:8" ht="48.6" customHeight="1" x14ac:dyDescent="0.2">
      <c r="A2" s="45" t="s">
        <v>74</v>
      </c>
      <c r="B2" s="45"/>
      <c r="C2" s="45"/>
      <c r="D2" s="45"/>
      <c r="E2" s="45"/>
      <c r="F2" s="45"/>
      <c r="G2" s="46"/>
      <c r="H2" s="46"/>
    </row>
    <row r="3" spans="1:8" ht="34.9" customHeight="1" x14ac:dyDescent="0.2">
      <c r="A3" s="47" t="s">
        <v>1</v>
      </c>
      <c r="B3" s="47"/>
      <c r="C3" s="47"/>
      <c r="D3" s="47"/>
      <c r="E3" s="47"/>
      <c r="F3" s="47"/>
      <c r="G3" s="46"/>
      <c r="H3" s="46"/>
    </row>
    <row r="4" spans="1:8" ht="22.5" customHeight="1" x14ac:dyDescent="0.2">
      <c r="A4" s="2" t="s">
        <v>0</v>
      </c>
      <c r="B4" s="2" t="s">
        <v>0</v>
      </c>
      <c r="C4" s="2" t="s">
        <v>0</v>
      </c>
      <c r="D4" s="2" t="s">
        <v>0</v>
      </c>
      <c r="E4" s="2" t="s">
        <v>0</v>
      </c>
      <c r="H4" s="1" t="s">
        <v>2</v>
      </c>
    </row>
    <row r="5" spans="1:8" ht="71.099999999999994" customHeight="1" x14ac:dyDescent="0.2">
      <c r="A5" s="3" t="s">
        <v>3</v>
      </c>
      <c r="B5" s="3" t="s">
        <v>4</v>
      </c>
      <c r="C5" s="3" t="s">
        <v>5</v>
      </c>
      <c r="D5" s="3" t="s">
        <v>6</v>
      </c>
      <c r="E5" s="17" t="s">
        <v>7</v>
      </c>
      <c r="F5" s="33" t="s">
        <v>56</v>
      </c>
      <c r="G5" s="33" t="s">
        <v>57</v>
      </c>
      <c r="H5" s="24" t="s">
        <v>58</v>
      </c>
    </row>
    <row r="6" spans="1:8" ht="22.7" customHeight="1" x14ac:dyDescent="0.2">
      <c r="A6" s="4" t="s">
        <v>8</v>
      </c>
      <c r="B6" s="5" t="s">
        <v>0</v>
      </c>
      <c r="C6" s="5" t="s">
        <v>0</v>
      </c>
      <c r="D6" s="5" t="s">
        <v>0</v>
      </c>
      <c r="E6" s="18" t="s">
        <v>0</v>
      </c>
      <c r="F6" s="40">
        <f>F7</f>
        <v>17523833.509999998</v>
      </c>
      <c r="G6" s="25">
        <f t="shared" ref="G6:H6" si="0">G7</f>
        <v>20446298.48</v>
      </c>
      <c r="H6" s="25">
        <f t="shared" si="0"/>
        <v>38170131.990000002</v>
      </c>
    </row>
    <row r="7" spans="1:8" ht="14.45" customHeight="1" x14ac:dyDescent="0.2">
      <c r="A7" s="6" t="s">
        <v>9</v>
      </c>
      <c r="B7" s="7" t="s">
        <v>10</v>
      </c>
      <c r="C7" s="7" t="s">
        <v>11</v>
      </c>
      <c r="D7" s="7" t="s">
        <v>12</v>
      </c>
      <c r="E7" s="19" t="s">
        <v>0</v>
      </c>
      <c r="F7" s="41">
        <f>F8+F14+F17+F20+F24+F29+F31+F40+F42+F46+F26+F44</f>
        <v>17523833.509999998</v>
      </c>
      <c r="G7" s="26">
        <f>G8+G14+G17+G20+G24+G29+G31+G40+G42+G46+G26</f>
        <v>20446298.48</v>
      </c>
      <c r="H7" s="26">
        <f t="shared" ref="H7" si="1">H8+H14+H17+H20+H24+H29+H31+H40+H42+H46+H26+H44</f>
        <v>38170131.990000002</v>
      </c>
    </row>
    <row r="8" spans="1:8" ht="14.45" customHeight="1" x14ac:dyDescent="0.2">
      <c r="A8" s="8" t="s">
        <v>13</v>
      </c>
      <c r="B8" s="9" t="s">
        <v>10</v>
      </c>
      <c r="C8" s="9" t="s">
        <v>11</v>
      </c>
      <c r="D8" s="9" t="s">
        <v>14</v>
      </c>
      <c r="E8" s="20" t="s">
        <v>0</v>
      </c>
      <c r="F8" s="34">
        <f>F9+F10+F12+F13+F11</f>
        <v>7775894.9099999992</v>
      </c>
      <c r="G8" s="27">
        <f t="shared" ref="G8:H8" si="2">G9+G10+G12+G13+G11</f>
        <v>245000</v>
      </c>
      <c r="H8" s="27">
        <f t="shared" si="2"/>
        <v>8020894.9099999992</v>
      </c>
    </row>
    <row r="9" spans="1:8" ht="28.9" customHeight="1" x14ac:dyDescent="0.2">
      <c r="A9" s="31" t="s">
        <v>67</v>
      </c>
      <c r="B9" s="11" t="s">
        <v>10</v>
      </c>
      <c r="C9" s="11" t="s">
        <v>11</v>
      </c>
      <c r="D9" s="11" t="s">
        <v>14</v>
      </c>
      <c r="E9" s="21" t="s">
        <v>16</v>
      </c>
      <c r="F9" s="42">
        <v>4414580.2699999996</v>
      </c>
      <c r="G9" s="30">
        <v>-1023965.62</v>
      </c>
      <c r="H9" s="29">
        <f t="shared" ref="H9:H12" si="3">F9+G9</f>
        <v>3390614.6499999994</v>
      </c>
    </row>
    <row r="10" spans="1:8" ht="28.9" customHeight="1" x14ac:dyDescent="0.2">
      <c r="A10" s="10" t="s">
        <v>17</v>
      </c>
      <c r="B10" s="11" t="s">
        <v>10</v>
      </c>
      <c r="C10" s="11" t="s">
        <v>11</v>
      </c>
      <c r="D10" s="11" t="s">
        <v>14</v>
      </c>
      <c r="E10" s="21" t="s">
        <v>18</v>
      </c>
      <c r="F10" s="42">
        <v>848000</v>
      </c>
      <c r="G10" s="30"/>
      <c r="H10" s="29">
        <f t="shared" si="3"/>
        <v>848000</v>
      </c>
    </row>
    <row r="11" spans="1:8" s="16" customFormat="1" ht="28.9" customHeight="1" x14ac:dyDescent="0.2">
      <c r="A11" s="31" t="s">
        <v>65</v>
      </c>
      <c r="B11" s="11" t="s">
        <v>10</v>
      </c>
      <c r="C11" s="11" t="s">
        <v>11</v>
      </c>
      <c r="D11" s="15" t="s">
        <v>14</v>
      </c>
      <c r="E11" s="21">
        <v>129</v>
      </c>
      <c r="F11" s="42"/>
      <c r="G11" s="30">
        <v>1023965.62</v>
      </c>
      <c r="H11" s="29">
        <f t="shared" si="3"/>
        <v>1023965.62</v>
      </c>
    </row>
    <row r="12" spans="1:8" ht="28.9" customHeight="1" x14ac:dyDescent="0.2">
      <c r="A12" s="10" t="s">
        <v>19</v>
      </c>
      <c r="B12" s="11" t="s">
        <v>10</v>
      </c>
      <c r="C12" s="11" t="s">
        <v>11</v>
      </c>
      <c r="D12" s="11" t="s">
        <v>14</v>
      </c>
      <c r="E12" s="21" t="s">
        <v>20</v>
      </c>
      <c r="F12" s="42">
        <v>900000</v>
      </c>
      <c r="G12" s="30">
        <v>130000</v>
      </c>
      <c r="H12" s="29">
        <f t="shared" si="3"/>
        <v>1030000</v>
      </c>
    </row>
    <row r="13" spans="1:8" ht="28.9" customHeight="1" x14ac:dyDescent="0.2">
      <c r="A13" s="10" t="s">
        <v>21</v>
      </c>
      <c r="B13" s="11" t="s">
        <v>10</v>
      </c>
      <c r="C13" s="11" t="s">
        <v>11</v>
      </c>
      <c r="D13" s="11" t="s">
        <v>14</v>
      </c>
      <c r="E13" s="21" t="s">
        <v>22</v>
      </c>
      <c r="F13" s="42">
        <v>1613314.64</v>
      </c>
      <c r="G13" s="30">
        <v>115000</v>
      </c>
      <c r="H13" s="29">
        <f>F13+G13</f>
        <v>1728314.64</v>
      </c>
    </row>
    <row r="14" spans="1:8" ht="14.45" customHeight="1" x14ac:dyDescent="0.2">
      <c r="A14" s="8" t="s">
        <v>23</v>
      </c>
      <c r="B14" s="9" t="s">
        <v>10</v>
      </c>
      <c r="C14" s="9" t="s">
        <v>24</v>
      </c>
      <c r="D14" s="9" t="s">
        <v>25</v>
      </c>
      <c r="E14" s="20" t="s">
        <v>0</v>
      </c>
      <c r="F14" s="34">
        <f>F15+F16</f>
        <v>1651113.42</v>
      </c>
      <c r="G14" s="27"/>
      <c r="H14" s="27">
        <f t="shared" ref="H14" si="4">H15+H16</f>
        <v>1651113.42</v>
      </c>
    </row>
    <row r="15" spans="1:8" ht="28.9" customHeight="1" x14ac:dyDescent="0.2">
      <c r="A15" s="10" t="s">
        <v>15</v>
      </c>
      <c r="B15" s="11" t="s">
        <v>10</v>
      </c>
      <c r="C15" s="11" t="s">
        <v>24</v>
      </c>
      <c r="D15" s="11" t="s">
        <v>25</v>
      </c>
      <c r="E15" s="21" t="s">
        <v>16</v>
      </c>
      <c r="F15" s="42">
        <v>1651113.42</v>
      </c>
      <c r="G15" s="30">
        <v>-382977.33</v>
      </c>
      <c r="H15" s="29">
        <f>F15+G15</f>
        <v>1268136.0899999999</v>
      </c>
    </row>
    <row r="16" spans="1:8" s="16" customFormat="1" ht="28.9" customHeight="1" x14ac:dyDescent="0.2">
      <c r="A16" s="31" t="s">
        <v>65</v>
      </c>
      <c r="B16" s="11" t="s">
        <v>10</v>
      </c>
      <c r="C16" s="11" t="s">
        <v>24</v>
      </c>
      <c r="D16" s="15" t="s">
        <v>25</v>
      </c>
      <c r="E16" s="21">
        <v>129</v>
      </c>
      <c r="F16" s="42"/>
      <c r="G16" s="30">
        <v>382977.33</v>
      </c>
      <c r="H16" s="29">
        <f>F16+G16</f>
        <v>382977.33</v>
      </c>
    </row>
    <row r="17" spans="1:8" ht="28.9" customHeight="1" x14ac:dyDescent="0.2">
      <c r="A17" s="8" t="s">
        <v>26</v>
      </c>
      <c r="B17" s="9" t="s">
        <v>10</v>
      </c>
      <c r="C17" s="9" t="s">
        <v>27</v>
      </c>
      <c r="D17" s="9" t="s">
        <v>14</v>
      </c>
      <c r="E17" s="20" t="s">
        <v>0</v>
      </c>
      <c r="F17" s="34">
        <f>F18+F19</f>
        <v>205000</v>
      </c>
      <c r="G17" s="27"/>
      <c r="H17" s="27">
        <f t="shared" ref="H17" si="5">H18+H19</f>
        <v>205000</v>
      </c>
    </row>
    <row r="18" spans="1:8" ht="57.6" customHeight="1" x14ac:dyDescent="0.2">
      <c r="A18" s="10" t="s">
        <v>28</v>
      </c>
      <c r="B18" s="11" t="s">
        <v>10</v>
      </c>
      <c r="C18" s="11" t="s">
        <v>27</v>
      </c>
      <c r="D18" s="11" t="s">
        <v>14</v>
      </c>
      <c r="E18" s="21" t="s">
        <v>29</v>
      </c>
      <c r="F18" s="42">
        <v>205000</v>
      </c>
      <c r="G18" s="30">
        <v>-205000</v>
      </c>
      <c r="H18" s="29">
        <f>F18+G18</f>
        <v>0</v>
      </c>
    </row>
    <row r="19" spans="1:8" s="16" customFormat="1" ht="27" customHeight="1" x14ac:dyDescent="0.2">
      <c r="A19" s="31" t="s">
        <v>21</v>
      </c>
      <c r="B19" s="11" t="s">
        <v>10</v>
      </c>
      <c r="C19" s="11" t="s">
        <v>27</v>
      </c>
      <c r="D19" s="11" t="s">
        <v>66</v>
      </c>
      <c r="E19" s="21">
        <v>244</v>
      </c>
      <c r="F19" s="42"/>
      <c r="G19" s="30">
        <v>205000</v>
      </c>
      <c r="H19" s="29">
        <f>F19+G19</f>
        <v>205000</v>
      </c>
    </row>
    <row r="20" spans="1:8" ht="43.35" customHeight="1" x14ac:dyDescent="0.2">
      <c r="A20" s="8" t="s">
        <v>30</v>
      </c>
      <c r="B20" s="9" t="s">
        <v>24</v>
      </c>
      <c r="C20" s="9" t="s">
        <v>27</v>
      </c>
      <c r="D20" s="9" t="s">
        <v>31</v>
      </c>
      <c r="E20" s="20" t="s">
        <v>0</v>
      </c>
      <c r="F20" s="34">
        <f>F21+F23</f>
        <v>450800</v>
      </c>
      <c r="G20" s="27"/>
      <c r="H20" s="27">
        <f t="shared" ref="H20" si="6">H21+H23</f>
        <v>450800</v>
      </c>
    </row>
    <row r="21" spans="1:8" ht="28.9" customHeight="1" x14ac:dyDescent="0.2">
      <c r="A21" s="10" t="s">
        <v>15</v>
      </c>
      <c r="B21" s="11" t="s">
        <v>24</v>
      </c>
      <c r="C21" s="11" t="s">
        <v>27</v>
      </c>
      <c r="D21" s="11" t="s">
        <v>31</v>
      </c>
      <c r="E21" s="21" t="s">
        <v>16</v>
      </c>
      <c r="F21" s="42">
        <v>450800</v>
      </c>
      <c r="G21" s="30">
        <v>-104564</v>
      </c>
      <c r="H21" s="29">
        <f>F21+G21</f>
        <v>346236</v>
      </c>
    </row>
    <row r="22" spans="1:8" ht="28.9" hidden="1" customHeight="1" x14ac:dyDescent="0.2">
      <c r="A22" s="10" t="s">
        <v>19</v>
      </c>
      <c r="B22" s="11" t="s">
        <v>24</v>
      </c>
      <c r="C22" s="11" t="s">
        <v>27</v>
      </c>
      <c r="D22" s="11" t="s">
        <v>68</v>
      </c>
      <c r="E22" s="21" t="s">
        <v>18</v>
      </c>
      <c r="F22" s="42"/>
      <c r="G22" s="30"/>
      <c r="H22" s="29">
        <f t="shared" ref="H22:H23" si="7">F22+G22</f>
        <v>0</v>
      </c>
    </row>
    <row r="23" spans="1:8" s="16" customFormat="1" ht="42.75" customHeight="1" x14ac:dyDescent="0.2">
      <c r="A23" s="31" t="s">
        <v>65</v>
      </c>
      <c r="B23" s="11" t="s">
        <v>24</v>
      </c>
      <c r="C23" s="11" t="s">
        <v>27</v>
      </c>
      <c r="D23" s="15" t="s">
        <v>69</v>
      </c>
      <c r="E23" s="21">
        <v>129</v>
      </c>
      <c r="F23" s="42"/>
      <c r="G23" s="30">
        <v>104564</v>
      </c>
      <c r="H23" s="29">
        <f t="shared" si="7"/>
        <v>104564</v>
      </c>
    </row>
    <row r="24" spans="1:8" ht="43.35" customHeight="1" x14ac:dyDescent="0.2">
      <c r="A24" s="8" t="s">
        <v>32</v>
      </c>
      <c r="B24" s="9" t="s">
        <v>27</v>
      </c>
      <c r="C24" s="9" t="s">
        <v>11</v>
      </c>
      <c r="D24" s="9" t="s">
        <v>33</v>
      </c>
      <c r="E24" s="20" t="s">
        <v>0</v>
      </c>
      <c r="F24" s="34">
        <f>F25</f>
        <v>20500</v>
      </c>
      <c r="G24" s="34"/>
      <c r="H24" s="27">
        <f t="shared" ref="H24" si="8">H25</f>
        <v>20500</v>
      </c>
    </row>
    <row r="25" spans="1:8" ht="28.9" customHeight="1" x14ac:dyDescent="0.2">
      <c r="A25" s="31" t="s">
        <v>21</v>
      </c>
      <c r="B25" s="11" t="s">
        <v>27</v>
      </c>
      <c r="C25" s="11" t="s">
        <v>11</v>
      </c>
      <c r="D25" s="11" t="s">
        <v>33</v>
      </c>
      <c r="E25" s="21" t="s">
        <v>22</v>
      </c>
      <c r="F25" s="42">
        <v>20500</v>
      </c>
      <c r="G25" s="30"/>
      <c r="H25" s="29">
        <f>F25+G25</f>
        <v>20500</v>
      </c>
    </row>
    <row r="26" spans="1:8" ht="59.25" customHeight="1" x14ac:dyDescent="0.2">
      <c r="A26" s="12" t="s">
        <v>54</v>
      </c>
      <c r="B26" s="14" t="s">
        <v>11</v>
      </c>
      <c r="C26" s="14" t="s">
        <v>55</v>
      </c>
      <c r="D26" s="14" t="s">
        <v>76</v>
      </c>
      <c r="E26" s="22"/>
      <c r="F26" s="34">
        <f>F27</f>
        <v>81600</v>
      </c>
      <c r="G26" s="34">
        <f>G27+G28</f>
        <v>0</v>
      </c>
      <c r="H26" s="27">
        <f>H27+H28</f>
        <v>81600</v>
      </c>
    </row>
    <row r="27" spans="1:8" ht="24.75" customHeight="1" x14ac:dyDescent="0.2">
      <c r="A27" s="10" t="s">
        <v>21</v>
      </c>
      <c r="B27" s="13" t="s">
        <v>11</v>
      </c>
      <c r="C27" s="13" t="s">
        <v>55</v>
      </c>
      <c r="D27" s="13" t="s">
        <v>76</v>
      </c>
      <c r="E27" s="23">
        <v>244</v>
      </c>
      <c r="F27" s="43">
        <v>81600</v>
      </c>
      <c r="G27" s="30"/>
      <c r="H27" s="29">
        <f>F27+G27</f>
        <v>81600</v>
      </c>
    </row>
    <row r="28" spans="1:8" s="44" customFormat="1" ht="32.25" hidden="1" customHeight="1" x14ac:dyDescent="0.2">
      <c r="A28" s="10" t="s">
        <v>21</v>
      </c>
      <c r="B28" s="13" t="s">
        <v>11</v>
      </c>
      <c r="C28" s="13" t="s">
        <v>55</v>
      </c>
      <c r="D28" s="13" t="s">
        <v>75</v>
      </c>
      <c r="E28" s="23">
        <v>244</v>
      </c>
      <c r="F28" s="43"/>
      <c r="G28" s="30"/>
      <c r="H28" s="29">
        <f>F28+G28</f>
        <v>0</v>
      </c>
    </row>
    <row r="29" spans="1:8" ht="14.45" customHeight="1" x14ac:dyDescent="0.2">
      <c r="A29" s="8" t="s">
        <v>34</v>
      </c>
      <c r="B29" s="9" t="s">
        <v>10</v>
      </c>
      <c r="C29" s="9" t="s">
        <v>35</v>
      </c>
      <c r="D29" s="9" t="s">
        <v>36</v>
      </c>
      <c r="E29" s="20" t="s">
        <v>0</v>
      </c>
      <c r="F29" s="34">
        <f>F30</f>
        <v>50000</v>
      </c>
      <c r="G29" s="34"/>
      <c r="H29" s="27">
        <f t="shared" ref="H29" si="9">H30</f>
        <v>50000</v>
      </c>
    </row>
    <row r="30" spans="1:8" ht="28.9" customHeight="1" x14ac:dyDescent="0.2">
      <c r="A30" s="10" t="s">
        <v>21</v>
      </c>
      <c r="B30" s="11" t="s">
        <v>10</v>
      </c>
      <c r="C30" s="11" t="s">
        <v>35</v>
      </c>
      <c r="D30" s="11" t="s">
        <v>36</v>
      </c>
      <c r="E30" s="21" t="s">
        <v>22</v>
      </c>
      <c r="F30" s="42">
        <v>50000</v>
      </c>
      <c r="G30" s="30"/>
      <c r="H30" s="29">
        <f>F30+G30</f>
        <v>50000</v>
      </c>
    </row>
    <row r="31" spans="1:8" ht="28.9" customHeight="1" x14ac:dyDescent="0.2">
      <c r="A31" s="8" t="s">
        <v>37</v>
      </c>
      <c r="B31" s="9" t="s">
        <v>10</v>
      </c>
      <c r="C31" s="9" t="s">
        <v>35</v>
      </c>
      <c r="D31" s="9" t="s">
        <v>38</v>
      </c>
      <c r="E31" s="20" t="s">
        <v>0</v>
      </c>
      <c r="F31" s="34">
        <f>F33+F38+F39+F32+F37+F36</f>
        <v>4422000</v>
      </c>
      <c r="G31" s="27">
        <f>G33+G38+G39+G32+G37+G36</f>
        <v>20001298.48</v>
      </c>
      <c r="H31" s="27">
        <f t="shared" ref="H31" si="10">H33+H38+H39+H32+H37+H36</f>
        <v>24423298.48</v>
      </c>
    </row>
    <row r="32" spans="1:8" ht="28.9" customHeight="1" x14ac:dyDescent="0.2">
      <c r="A32" s="35" t="s">
        <v>61</v>
      </c>
      <c r="B32" s="11" t="s">
        <v>10</v>
      </c>
      <c r="C32" s="11" t="s">
        <v>35</v>
      </c>
      <c r="D32" s="11" t="s">
        <v>62</v>
      </c>
      <c r="E32" s="21" t="s">
        <v>63</v>
      </c>
      <c r="F32" s="37"/>
      <c r="G32" s="37">
        <f>1952395.42+1446481.35</f>
        <v>3398876.77</v>
      </c>
      <c r="H32" s="36">
        <f>F32+G32</f>
        <v>3398876.77</v>
      </c>
    </row>
    <row r="33" spans="1:8" ht="28.9" customHeight="1" x14ac:dyDescent="0.2">
      <c r="A33" s="31" t="s">
        <v>21</v>
      </c>
      <c r="B33" s="11" t="s">
        <v>10</v>
      </c>
      <c r="C33" s="11" t="s">
        <v>35</v>
      </c>
      <c r="D33" s="11" t="s">
        <v>38</v>
      </c>
      <c r="E33" s="21" t="s">
        <v>22</v>
      </c>
      <c r="F33" s="42">
        <f>2352000+2000000</f>
        <v>4352000</v>
      </c>
      <c r="G33" s="42">
        <f>40000+50000+1000000+179200+300000+200000+200000-65000+65000+2383222.71</f>
        <v>4352422.71</v>
      </c>
      <c r="H33" s="28">
        <f>F33+G33</f>
        <v>8704422.7100000009</v>
      </c>
    </row>
    <row r="34" spans="1:8" s="38" customFormat="1" ht="17.25" hidden="1" customHeight="1" x14ac:dyDescent="0.2">
      <c r="A34" s="39" t="s">
        <v>71</v>
      </c>
      <c r="B34" s="11" t="s">
        <v>10</v>
      </c>
      <c r="C34" s="11" t="s">
        <v>35</v>
      </c>
      <c r="D34" s="11" t="s">
        <v>38</v>
      </c>
      <c r="E34" s="21">
        <v>400</v>
      </c>
      <c r="F34" s="42">
        <f>F36</f>
        <v>0</v>
      </c>
      <c r="G34" s="28">
        <f t="shared" ref="G34:H34" si="11">G36</f>
        <v>11999999</v>
      </c>
      <c r="H34" s="28">
        <f t="shared" si="11"/>
        <v>11999999</v>
      </c>
    </row>
    <row r="35" spans="1:8" s="38" customFormat="1" ht="18.75" hidden="1" customHeight="1" x14ac:dyDescent="0.2">
      <c r="A35" s="39" t="s">
        <v>72</v>
      </c>
      <c r="B35" s="11" t="s">
        <v>10</v>
      </c>
      <c r="C35" s="11" t="s">
        <v>35</v>
      </c>
      <c r="D35" s="11" t="s">
        <v>38</v>
      </c>
      <c r="E35" s="21"/>
      <c r="F35" s="42"/>
      <c r="G35" s="42"/>
      <c r="H35" s="28"/>
    </row>
    <row r="36" spans="1:8" s="38" customFormat="1" ht="28.9" customHeight="1" x14ac:dyDescent="0.2">
      <c r="A36" s="39" t="s">
        <v>73</v>
      </c>
      <c r="B36" s="11" t="s">
        <v>10</v>
      </c>
      <c r="C36" s="11" t="s">
        <v>35</v>
      </c>
      <c r="D36" s="11" t="s">
        <v>38</v>
      </c>
      <c r="E36" s="21">
        <v>414</v>
      </c>
      <c r="F36" s="42">
        <v>0</v>
      </c>
      <c r="G36" s="42">
        <v>11999999</v>
      </c>
      <c r="H36" s="28">
        <f>F36+G36</f>
        <v>11999999</v>
      </c>
    </row>
    <row r="37" spans="1:8" s="16" customFormat="1" ht="28.9" customHeight="1" x14ac:dyDescent="0.2">
      <c r="A37" s="31" t="s">
        <v>64</v>
      </c>
      <c r="B37" s="11" t="s">
        <v>10</v>
      </c>
      <c r="C37" s="11" t="s">
        <v>35</v>
      </c>
      <c r="D37" s="15" t="s">
        <v>38</v>
      </c>
      <c r="E37" s="21">
        <v>831</v>
      </c>
      <c r="F37" s="42">
        <v>0</v>
      </c>
      <c r="G37" s="42">
        <f>65000+250000-65000</f>
        <v>250000</v>
      </c>
      <c r="H37" s="28">
        <f>F37+G37</f>
        <v>250000</v>
      </c>
    </row>
    <row r="38" spans="1:8" ht="19.5" customHeight="1" x14ac:dyDescent="0.2">
      <c r="A38" s="10" t="s">
        <v>39</v>
      </c>
      <c r="B38" s="11" t="s">
        <v>10</v>
      </c>
      <c r="C38" s="11" t="s">
        <v>35</v>
      </c>
      <c r="D38" s="11" t="s">
        <v>38</v>
      </c>
      <c r="E38" s="21" t="s">
        <v>40</v>
      </c>
      <c r="F38" s="42">
        <v>30000</v>
      </c>
      <c r="G38" s="30"/>
      <c r="H38" s="29">
        <f>F38+G38</f>
        <v>30000</v>
      </c>
    </row>
    <row r="39" spans="1:8" ht="14.45" customHeight="1" x14ac:dyDescent="0.2">
      <c r="A39" s="10" t="s">
        <v>41</v>
      </c>
      <c r="B39" s="11" t="s">
        <v>10</v>
      </c>
      <c r="C39" s="11" t="s">
        <v>35</v>
      </c>
      <c r="D39" s="11" t="s">
        <v>38</v>
      </c>
      <c r="E39" s="21" t="s">
        <v>42</v>
      </c>
      <c r="F39" s="42">
        <v>40000</v>
      </c>
      <c r="G39" s="30"/>
      <c r="H39" s="29">
        <f>F39+G39</f>
        <v>40000</v>
      </c>
    </row>
    <row r="40" spans="1:8" ht="28.9" customHeight="1" x14ac:dyDescent="0.2">
      <c r="A40" s="8" t="s">
        <v>43</v>
      </c>
      <c r="B40" s="9" t="s">
        <v>10</v>
      </c>
      <c r="C40" s="9" t="s">
        <v>35</v>
      </c>
      <c r="D40" s="9" t="s">
        <v>44</v>
      </c>
      <c r="E40" s="20" t="s">
        <v>0</v>
      </c>
      <c r="F40" s="34">
        <f>F41</f>
        <v>2186339.9</v>
      </c>
      <c r="G40" s="27"/>
      <c r="H40" s="27">
        <f t="shared" ref="H40" si="12">H41</f>
        <v>2186339.9</v>
      </c>
    </row>
    <row r="41" spans="1:8" ht="43.35" customHeight="1" x14ac:dyDescent="0.2">
      <c r="A41" s="10" t="s">
        <v>45</v>
      </c>
      <c r="B41" s="11" t="s">
        <v>10</v>
      </c>
      <c r="C41" s="11" t="s">
        <v>35</v>
      </c>
      <c r="D41" s="11" t="s">
        <v>44</v>
      </c>
      <c r="E41" s="21" t="s">
        <v>46</v>
      </c>
      <c r="F41" s="42">
        <f>3014899.9-746960-81600</f>
        <v>2186339.9</v>
      </c>
      <c r="G41" s="30"/>
      <c r="H41" s="30">
        <f>F41+G41</f>
        <v>2186339.9</v>
      </c>
    </row>
    <row r="42" spans="1:8" ht="72.599999999999994" customHeight="1" x14ac:dyDescent="0.2">
      <c r="A42" s="8" t="s">
        <v>47</v>
      </c>
      <c r="B42" s="9" t="s">
        <v>48</v>
      </c>
      <c r="C42" s="9" t="s">
        <v>27</v>
      </c>
      <c r="D42" s="9" t="s">
        <v>70</v>
      </c>
      <c r="E42" s="20" t="s">
        <v>0</v>
      </c>
      <c r="F42" s="34">
        <f>F43+F45</f>
        <v>580585.28</v>
      </c>
      <c r="G42" s="27">
        <f t="shared" ref="G42:H42" si="13">G43+G45</f>
        <v>200000</v>
      </c>
      <c r="H42" s="27">
        <f t="shared" si="13"/>
        <v>780585.28</v>
      </c>
    </row>
    <row r="43" spans="1:8" ht="14.45" customHeight="1" x14ac:dyDescent="0.2">
      <c r="A43" s="31" t="s">
        <v>50</v>
      </c>
      <c r="B43" s="11" t="s">
        <v>48</v>
      </c>
      <c r="C43" s="11" t="s">
        <v>27</v>
      </c>
      <c r="D43" s="11" t="s">
        <v>49</v>
      </c>
      <c r="E43" s="21" t="s">
        <v>51</v>
      </c>
      <c r="F43" s="42">
        <v>580585.28</v>
      </c>
      <c r="G43" s="30"/>
      <c r="H43" s="30">
        <f>F43+G43</f>
        <v>580585.28</v>
      </c>
    </row>
    <row r="44" spans="1:8" ht="25.5" customHeight="1" x14ac:dyDescent="0.2">
      <c r="A44" s="12" t="s">
        <v>59</v>
      </c>
      <c r="B44" s="9" t="s">
        <v>48</v>
      </c>
      <c r="C44" s="9" t="s">
        <v>27</v>
      </c>
      <c r="D44" s="9" t="s">
        <v>60</v>
      </c>
      <c r="E44" s="20">
        <v>540</v>
      </c>
      <c r="F44" s="34"/>
      <c r="G44" s="27">
        <f t="shared" ref="G44:H44" si="14">G45</f>
        <v>200000</v>
      </c>
      <c r="H44" s="27">
        <f t="shared" si="14"/>
        <v>200000</v>
      </c>
    </row>
    <row r="45" spans="1:8" ht="14.45" customHeight="1" x14ac:dyDescent="0.2">
      <c r="A45" s="10" t="s">
        <v>50</v>
      </c>
      <c r="B45" s="11" t="s">
        <v>48</v>
      </c>
      <c r="C45" s="11" t="s">
        <v>27</v>
      </c>
      <c r="D45" s="15" t="s">
        <v>60</v>
      </c>
      <c r="E45" s="21" t="s">
        <v>51</v>
      </c>
      <c r="F45" s="42"/>
      <c r="G45" s="30">
        <v>200000</v>
      </c>
      <c r="H45" s="29">
        <f>F45+G45</f>
        <v>200000</v>
      </c>
    </row>
    <row r="46" spans="1:8" ht="14.45" customHeight="1" x14ac:dyDescent="0.2">
      <c r="A46" s="8" t="s">
        <v>52</v>
      </c>
      <c r="B46" s="9" t="s">
        <v>10</v>
      </c>
      <c r="C46" s="9" t="s">
        <v>35</v>
      </c>
      <c r="D46" s="9" t="s">
        <v>53</v>
      </c>
      <c r="E46" s="20" t="s">
        <v>0</v>
      </c>
      <c r="F46" s="34">
        <f>F47</f>
        <v>100000</v>
      </c>
      <c r="G46" s="27"/>
      <c r="H46" s="27">
        <f t="shared" ref="H46" si="15">H47</f>
        <v>100000</v>
      </c>
    </row>
    <row r="47" spans="1:8" ht="28.9" customHeight="1" x14ac:dyDescent="0.2">
      <c r="A47" s="10" t="s">
        <v>21</v>
      </c>
      <c r="B47" s="11" t="s">
        <v>10</v>
      </c>
      <c r="C47" s="11" t="s">
        <v>35</v>
      </c>
      <c r="D47" s="11" t="s">
        <v>53</v>
      </c>
      <c r="E47" s="21" t="s">
        <v>22</v>
      </c>
      <c r="F47" s="42">
        <v>100000</v>
      </c>
      <c r="G47" s="30"/>
      <c r="H47" s="30">
        <f>F47+G47</f>
        <v>100000</v>
      </c>
    </row>
  </sheetData>
  <mergeCells count="2">
    <mergeCell ref="A2:H2"/>
    <mergeCell ref="A3:H3"/>
  </mergeCells>
  <pageMargins left="0.39370080000000002" right="0.39370080000000002" top="0.39370080000000002" bottom="0.39370080000000002" header="0.3" footer="0.3"/>
  <pageSetup paperSize="9" scale="70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2016-03-22T04:01:53Z</dcterms:modified>
</cp:coreProperties>
</file>